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9" sheetId="1" r:id="rId1"/>
  </sheets>
  <definedNames>
    <definedName name="_xlnm.Print_Titles" localSheetId="0">'2009'!$10:$10</definedName>
    <definedName name="_xlnm.Print_Area" localSheetId="0">'2009'!$A$1:$F$48</definedName>
  </definedNames>
  <calcPr fullCalcOnLoad="1" refMode="R1C1"/>
</workbook>
</file>

<file path=xl/sharedStrings.xml><?xml version="1.0" encoding="utf-8"?>
<sst xmlns="http://schemas.openxmlformats.org/spreadsheetml/2006/main" count="182" uniqueCount="134">
  <si>
    <t>Наименование показателей</t>
  </si>
  <si>
    <t>Налоги на совокупный доход</t>
  </si>
  <si>
    <t>ВСЕГО РАСХОДОВ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</si>
  <si>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</si>
  <si>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</si>
  <si>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</si>
  <si>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</si>
  <si>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</si>
  <si>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</si>
  <si>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</si>
  <si>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Межбюджетные трансферты</t>
  </si>
  <si>
    <t>РАСХОДЫ</t>
  </si>
  <si>
    <t>ДЕФИЦИТ</t>
  </si>
  <si>
    <t>к решению Совета депутатов</t>
  </si>
  <si>
    <t>Назначено, тыс.руб.</t>
  </si>
  <si>
    <t>Исполнено, тыс.руб.</t>
  </si>
  <si>
    <t>Процент исполнения, %</t>
  </si>
  <si>
    <t>00010500000000000000</t>
  </si>
  <si>
    <t>00010800000000000000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</si>
  <si>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</si>
  <si>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</si>
  <si>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</si>
  <si>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</si>
  <si>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</si>
  <si>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</si>
  <si>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</si>
  <si>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</si>
  <si>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</si>
  <si>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Культура, кинематография, СМИ</t>
  </si>
  <si>
    <t>00002010000000000000</t>
  </si>
  <si>
    <t>Кредитные соглашения и договоры, заключенные от имени РФ, субъектов РФ, муниципальных образований, гос. внебюджетных фондов, указанные в валюте РФ</t>
  </si>
  <si>
    <t>00002010000000000700</t>
  </si>
  <si>
    <t>Получение кредитов по кредитным соглашениям и договорам, заключенным от имени РФ, субъектов РФ, муниципальных образований, гос. внебюджетных фондов, указанным в валюте РФ</t>
  </si>
  <si>
    <t>00002010000000000800</t>
  </si>
  <si>
    <t>Погашение кредитов по кредитным соглашениям и договорам, заключенным от имени РФ, субъектов РФ, муниципальных образований, гос. внебюджетных фондов, указанным в валюте РФ</t>
  </si>
  <si>
    <t>Земельные участки, находящиеся в государственной и муниципальной собственности</t>
  </si>
  <si>
    <t>00008000000000000000</t>
  </si>
  <si>
    <t>00050000000000000000</t>
  </si>
  <si>
    <t>ИТОГО ИСТОЧНИКОВ ВНУТРЕННЕГО ФИНАНСИРОВАНИЯ</t>
  </si>
  <si>
    <t>ИСТОЧНИКИ ВНУТРЕННЕГО                                                    ФИНАНСИРОВАНИЯ</t>
  </si>
  <si>
    <t>00010502000020000110</t>
  </si>
  <si>
    <t>00010503000010000110</t>
  </si>
  <si>
    <t>Единый налог на вменный доход для отдельных видов деятельности</t>
  </si>
  <si>
    <t>Единый сельскохозяйственный налог</t>
  </si>
  <si>
    <t>00010803010010000110</t>
  </si>
  <si>
    <t>Государственная пошлина по делам, рассматриваемым в судах общей юрисдикции, мировыми судьями (за искл. госпошлины по делам, рассматриваемым Верховным судом РФ)</t>
  </si>
  <si>
    <t>00010807140010000110</t>
  </si>
  <si>
    <t>02</t>
  </si>
  <si>
    <t>Национальная оборона</t>
  </si>
  <si>
    <t>11</t>
  </si>
  <si>
    <t>00010606013100000110</t>
  </si>
  <si>
    <t>Земельный налог, взимаемый по ставкам, установленным в соответствии с пп.1 п.1 ст.394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</si>
  <si>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пп.2 п.1 ст.394 НК РФ и применяемым к объектам налогообложения, расположенным в границах поселений</t>
  </si>
  <si>
    <t>00010606023100000110</t>
  </si>
  <si>
    <t>Государственная пошлина, сборы</t>
  </si>
  <si>
    <t>Государственная пошлина за гос.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квалифи-кационных экзаменов на получение права на управление транспортными средствами</t>
  </si>
  <si>
    <t>00002010100050000710 </t>
  </si>
  <si>
    <t>Бюджетные кредиты, полученные от других бюджетов бюджетной системы РФ бюджетами муниципальных районов</t>
  </si>
  <si>
    <t>00002010200050000710 </t>
  </si>
  <si>
    <t>Кредиты, полученные в валюте РФ от кредитных организаций бюджетами муниципальных районов </t>
  </si>
  <si>
    <t>00002010100050000810 </t>
  </si>
  <si>
    <t>Бюджетные кредиты, полученные от других бюджетов бюджетной системы РФ бюджетами муниципальных районов </t>
  </si>
  <si>
    <t>00002010200050000810 </t>
  </si>
  <si>
    <t>00006000000000000000</t>
  </si>
  <si>
    <t>Остатки средств бюджетов</t>
  </si>
  <si>
    <t>00008020100050000510 </t>
  </si>
  <si>
    <t>Увеличение прочих остатков денежных средств бюджетов муниципальных районов </t>
  </si>
  <si>
    <t>00008020100050000610 </t>
  </si>
  <si>
    <t>Уменьшение прочих остатков денежных средств бюджетов муниципальных районов </t>
  </si>
  <si>
    <t>Общегосударственные  вопросы</t>
  </si>
  <si>
    <t>Продажа (уменьшение стоимости) акций и иных форм участия в капитале, находящихся в гос. и муниципальной собственности</t>
  </si>
  <si>
    <t>Исполнение доходов бюджета</t>
  </si>
  <si>
    <t>поселения Кокошкино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</si>
  <si>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 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</si>
  <si>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</si>
  <si>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 доходы физических лиц с 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1 и 228 Налогового кодекса Российской Федерации</t>
  </si>
  <si>
    <t>Приложение № 1</t>
  </si>
  <si>
    <t>ДОХОДЫ, ВСЕГО: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</si>
  <si>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</si>
  <si>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</si>
  <si>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</si>
  <si>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________  № _____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</si>
  <si>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</si>
  <si>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</si>
  <si>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</si>
  <si>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 </t>
  </si>
  <si>
    <t>Субсидии бюджетам внутригородских муниципальных образований городов федерального значения на проведение капитального ремонта многоквартирных домов</t>
  </si>
  <si>
    <t>Прочие субсидии бюджетам внутригородских муниципальных образований городов федерального значения на ремонт объектов дорожного хозяйства</t>
  </si>
  <si>
    <t>Прочие субсидии бюджетам внутригородских муниципальных образований городов федерального значения на содержание объектов дорожного хозяйства</t>
  </si>
  <si>
    <t>Прочие субсидии бюджетам внутригородских муниципальных образований городов федерального значения на благоустройство территории жилой застройки</t>
  </si>
  <si>
    <t>Субвенции бюджетам внутригородских муниципальных образований городов федерального значения  на осуществление первичного воинского учета на территориях, где отсутствуют военные комиссариаты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</si>
  <si>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</si>
  <si>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</si>
  <si>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</si>
  <si>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субсидии бюджетам внутригородских муниципальных образований городов федерального значения  на выравнивание обеспеченности внутригородских муниципальных образований по реализации ими их отдельных расходных обязательств</t>
  </si>
  <si>
    <t>Земельный налог c организаций, обладающих земельным участком, расположенным в границах внутригородских муниципальных образований городов федерального значения</t>
  </si>
  <si>
    <t>Земельный налог c физических лиц, обладающих земельным участком, расположенным в границах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</si>
  <si>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</si>
  <si>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поселения Кокошкино в городе Москве за 2015 год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</si>
  <si>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</si>
  <si>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по кодам классификации доходов бюджетов</t>
  </si>
  <si>
    <t>006</t>
  </si>
  <si>
    <t xml:space="preserve"> 1 11 05033 03 0000 120</t>
  </si>
  <si>
    <t xml:space="preserve"> 1 11 09043 03 0000 120</t>
  </si>
  <si>
    <t xml:space="preserve"> 1 13 02063 03 0000 130</t>
  </si>
  <si>
    <t xml:space="preserve"> 1 13 02993 03 0000 130</t>
  </si>
  <si>
    <t xml:space="preserve"> 1 16 90030 03 0000 140</t>
  </si>
  <si>
    <t xml:space="preserve"> 2 02 02109 03 0001 151</t>
  </si>
  <si>
    <t xml:space="preserve"> 2 02 02999 03 0007 151</t>
  </si>
  <si>
    <t xml:space="preserve"> 2 02 02999 03 0008 151</t>
  </si>
  <si>
    <t xml:space="preserve"> 2 02 02999 03 0009 151</t>
  </si>
  <si>
    <t xml:space="preserve"> 2 02 02999 03 0010 151</t>
  </si>
  <si>
    <t xml:space="preserve"> 2 02 03015 03 0000 151</t>
  </si>
  <si>
    <t xml:space="preserve"> 2 19 03000 03 0000 151</t>
  </si>
  <si>
    <t>071</t>
  </si>
  <si>
    <t xml:space="preserve"> 1 11 05011 02 0000 120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</si>
  <si>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</si>
  <si>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</si>
  <si>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</si>
  <si>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</si>
  <si>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182</t>
  </si>
  <si>
    <t xml:space="preserve"> 1 01 02010 01 0000 110</t>
  </si>
  <si>
    <t xml:space="preserve"> 1 01 02020 01 0000 110</t>
  </si>
  <si>
    <t xml:space="preserve"> 1 01 02030 01 0000 110</t>
  </si>
  <si>
    <t xml:space="preserve"> 1 06 01010 03 0000 110</t>
  </si>
  <si>
    <t xml:space="preserve"> 1 06 06031 03 0000 110</t>
  </si>
  <si>
    <t xml:space="preserve"> 1 06 06041 03 0000 110</t>
  </si>
  <si>
    <t>Код бюджетной классификации</t>
  </si>
  <si>
    <t>главного администра-тора доходов</t>
  </si>
  <si>
    <t>доходов бюджета поселения Кокошкино</t>
  </si>
  <si>
    <t>Администрация поселения Кокошкино в городе Москве</t>
  </si>
  <si>
    <t>Департамент городского имущества города Москвы</t>
  </si>
  <si>
    <t>Федеральное казначейство</t>
  </si>
  <si>
    <t>Федеральная налоговая служба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</si>
</sst>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187" fontId="1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top"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vertical="justify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justify"/>
    </xf>
    <xf numFmtId="0" fontId="2" fillId="0" borderId="0" xfId="0" applyFont="1" applyFill="1" applyAlignment="1">
      <alignment vertical="justify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Alignment="1">
      <alignment vertical="justify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justify"/>
    </xf>
    <xf numFmtId="0" fontId="2" fillId="0" borderId="0" xfId="0" applyFont="1" applyAlignment="1">
      <alignment vertical="justify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181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justify" vertical="center" wrapText="1"/>
    </xf>
    <xf numFmtId="181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justify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1" fontId="0" fillId="0" borderId="11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181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wrapText="1"/>
    </xf>
    <xf numFmtId="3" fontId="3" fillId="0" borderId="10" xfId="0" applyNumberFormat="1" applyFont="1" applyBorder="1" applyAlignment="1">
      <alignment horizontal="center" vertical="center"/>
    </xf>
    <xf numFmtId="187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NumberFormat="1" applyFont="1" applyBorder="1" applyAlignment="1">
      <alignment horizontal="justify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1" fontId="3" fillId="0" borderId="16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1" fontId="2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view="pageBreakPreview" zoomScaleSheetLayoutView="100" zoomScalePageLayoutView="0" workbookViewId="0" topLeftCell="A33">
      <selection activeCell="I42" sqref="I42"/>
    </sheetView>
  </sheetViews>
  <sheetFormatPr defaultColWidth="9.140625" defaultRowHeight="12.75"/>
  <cols>
    <col min="1" max="1" width="12.421875" style="0" customWidth="1"/>
    <col min="2" max="2" width="21.421875" style="0" customWidth="1"/>
    <col min="3" max="3" width="43.28125" style="0" customWidth="1"/>
    <col min="4" max="4" width="14.7109375" style="0" customWidth="1"/>
    <col min="5" max="5" width="14.00390625" style="5" customWidth="1"/>
    <col min="6" max="6" width="12.57421875" style="5" customWidth="1"/>
  </cols>
  <sheetData>
    <row r="1" spans="1:6" ht="12.75">
      <c r="A1" s="1"/>
      <c r="B1" s="1"/>
      <c r="C1" s="1"/>
      <c r="D1" s="1"/>
      <c r="E1" s="73" t="s">
        <v>76</v>
      </c>
      <c r="F1" s="74"/>
    </row>
    <row r="2" spans="1:6" ht="12.75">
      <c r="A2" s="1"/>
      <c r="B2" s="1"/>
      <c r="C2" s="1"/>
      <c r="D2" s="1"/>
      <c r="E2" s="73" t="s">
        <v>13</v>
      </c>
      <c r="F2" s="74"/>
    </row>
    <row r="3" spans="1:6" ht="12.75">
      <c r="A3" s="1"/>
      <c r="B3" s="1"/>
      <c r="C3" s="1"/>
      <c r="D3" s="1"/>
      <c r="E3" s="126" t="s">
        <v>72</v>
      </c>
      <c r="F3" s="126"/>
    </row>
    <row r="4" spans="1:6" ht="12.75">
      <c r="A4" s="1"/>
      <c r="B4" s="1"/>
      <c r="C4" s="1"/>
      <c r="D4" s="1"/>
      <c r="E4" s="73" t="s">
        <v>81</v>
      </c>
      <c r="F4" s="74"/>
    </row>
    <row r="5" spans="1:6" ht="12.75">
      <c r="A5" s="1"/>
      <c r="B5" s="1"/>
      <c r="C5" s="1"/>
      <c r="D5" s="1"/>
      <c r="E5" s="74"/>
      <c r="F5" s="74"/>
    </row>
    <row r="6" spans="2:6" ht="16.5">
      <c r="B6" s="125" t="s">
        <v>71</v>
      </c>
      <c r="C6" s="125"/>
      <c r="D6" s="125"/>
      <c r="E6" s="125"/>
      <c r="F6" s="125"/>
    </row>
    <row r="7" spans="2:6" ht="16.5">
      <c r="B7" s="125" t="s">
        <v>98</v>
      </c>
      <c r="C7" s="125"/>
      <c r="D7" s="125"/>
      <c r="E7" s="125"/>
      <c r="F7" s="125"/>
    </row>
    <row r="8" spans="2:6" ht="16.5">
      <c r="B8" s="125" t="s">
        <v>100</v>
      </c>
      <c r="C8" s="125"/>
      <c r="D8" s="125"/>
      <c r="E8" s="125"/>
      <c r="F8" s="125"/>
    </row>
    <row r="9" spans="1:6" ht="12.75">
      <c r="A9" s="1"/>
      <c r="B9" s="1"/>
      <c r="C9" s="75"/>
      <c r="D9" s="75"/>
      <c r="E9" s="75"/>
      <c r="F9" s="75"/>
    </row>
    <row r="10" spans="1:6" ht="39" customHeight="1">
      <c r="A10" s="127" t="s">
        <v>127</v>
      </c>
      <c r="B10" s="128"/>
      <c r="C10" s="116" t="s">
        <v>0</v>
      </c>
      <c r="D10" s="119" t="s">
        <v>14</v>
      </c>
      <c r="E10" s="116" t="s">
        <v>15</v>
      </c>
      <c r="F10" s="122" t="s">
        <v>16</v>
      </c>
    </row>
    <row r="11" spans="1:6" ht="16.5" customHeight="1" hidden="1">
      <c r="A11" s="114" t="s">
        <v>128</v>
      </c>
      <c r="B11" s="114" t="s">
        <v>129</v>
      </c>
      <c r="C11" s="117"/>
      <c r="D11" s="120"/>
      <c r="E11" s="117"/>
      <c r="F11" s="123"/>
    </row>
    <row r="12" spans="1:6" ht="56.25" customHeight="1">
      <c r="A12" s="115"/>
      <c r="B12" s="115"/>
      <c r="C12" s="118"/>
      <c r="D12" s="121"/>
      <c r="E12" s="118"/>
      <c r="F12" s="124"/>
    </row>
    <row r="13" spans="1:6" s="6" customFormat="1" ht="21" customHeight="1">
      <c r="A13" s="76"/>
      <c r="B13" s="82"/>
      <c r="C13" s="79" t="s">
        <v>77</v>
      </c>
      <c r="D13" s="80">
        <v>125017.2</v>
      </c>
      <c r="E13" s="80">
        <v>126161.1</v>
      </c>
      <c r="F13" s="81">
        <f>(E13/D13)*100</f>
        <v>100.91499409681228</v>
      </c>
    </row>
    <row r="14" spans="1:6" s="6" customFormat="1" ht="27.75" customHeight="1">
      <c r="A14" s="107" t="s">
        <v>101</v>
      </c>
      <c r="B14" s="82"/>
      <c r="C14" s="79" t="s">
        <v>130</v>
      </c>
      <c r="D14" s="80">
        <f>SUM(D15:D26)</f>
        <v>67323.09999999999</v>
      </c>
      <c r="E14" s="80">
        <f>SUM(E15:E26)</f>
        <v>63290.399999999994</v>
      </c>
      <c r="F14" s="81">
        <f>(E14/D14)*100</f>
        <v>94.00993121231791</v>
      </c>
    </row>
    <row r="15" spans="1:6" s="6" customFormat="1" ht="104.25" customHeight="1">
      <c r="A15" s="76" t="s">
        <v>101</v>
      </c>
      <c r="B15" s="82" t="s">
        <v>102</v>
      </c>
      <c r="C15" s="83" t="s">
        <v>83</v>
      </c>
      <c r="D15" s="84">
        <v>381.7</v>
      </c>
      <c r="E15" s="84">
        <v>381.7</v>
      </c>
      <c r="F15" s="85">
        <f>(E15/D15)*100</f>
        <v>100</v>
      </c>
    </row>
    <row r="16" spans="1:6" s="6" customFormat="1" ht="102.75" customHeight="1">
      <c r="A16" s="76" t="s">
        <v>101</v>
      </c>
      <c r="B16" s="82" t="s">
        <v>103</v>
      </c>
      <c r="C16" s="86" t="s">
        <v>84</v>
      </c>
      <c r="D16" s="84">
        <v>518.6</v>
      </c>
      <c r="E16" s="84">
        <v>554.6</v>
      </c>
      <c r="F16" s="85">
        <f>(E16/D16)*100</f>
        <v>106.94176629386811</v>
      </c>
    </row>
    <row r="17" spans="1:6" s="6" customFormat="1" ht="51.75" customHeight="1">
      <c r="A17" s="76" t="s">
        <v>101</v>
      </c>
      <c r="B17" s="87" t="s">
        <v>104</v>
      </c>
      <c r="C17" s="88" t="s">
        <v>85</v>
      </c>
      <c r="D17" s="84">
        <v>55.6</v>
      </c>
      <c r="E17" s="84">
        <v>55.6</v>
      </c>
      <c r="F17" s="85">
        <f>(E17/D17)*100</f>
        <v>100</v>
      </c>
    </row>
    <row r="18" spans="1:6" s="6" customFormat="1" ht="42" customHeight="1">
      <c r="A18" s="76" t="s">
        <v>101</v>
      </c>
      <c r="B18" s="87" t="s">
        <v>105</v>
      </c>
      <c r="C18" s="89" t="s">
        <v>93</v>
      </c>
      <c r="D18" s="84">
        <v>559.9</v>
      </c>
      <c r="E18" s="84">
        <v>559.9</v>
      </c>
      <c r="F18" s="85">
        <v>100</v>
      </c>
    </row>
    <row r="19" spans="1:6" s="6" customFormat="1" ht="64.5" customHeight="1">
      <c r="A19" s="76" t="s">
        <v>101</v>
      </c>
      <c r="B19" s="87" t="s">
        <v>106</v>
      </c>
      <c r="C19" s="89" t="s">
        <v>97</v>
      </c>
      <c r="D19" s="84">
        <v>11.7</v>
      </c>
      <c r="E19" s="84">
        <v>11.7</v>
      </c>
      <c r="F19" s="85">
        <v>100</v>
      </c>
    </row>
    <row r="20" spans="1:6" s="6" customFormat="1" ht="52.5" customHeight="1">
      <c r="A20" s="106" t="s">
        <v>101</v>
      </c>
      <c r="B20" s="90" t="s">
        <v>107</v>
      </c>
      <c r="C20" s="91" t="s">
        <v>86</v>
      </c>
      <c r="D20" s="84">
        <v>11812</v>
      </c>
      <c r="E20" s="84">
        <v>11811.2</v>
      </c>
      <c r="F20" s="85">
        <f aca="true" t="shared" si="0" ref="F20:F25">(E20/D20)*100</f>
        <v>99.99322722654928</v>
      </c>
    </row>
    <row r="21" spans="1:6" s="6" customFormat="1" ht="39.75" customHeight="1">
      <c r="A21" s="106" t="s">
        <v>101</v>
      </c>
      <c r="B21" s="90" t="s">
        <v>108</v>
      </c>
      <c r="C21" s="91" t="s">
        <v>87</v>
      </c>
      <c r="D21" s="84">
        <v>11979</v>
      </c>
      <c r="E21" s="84">
        <v>11979</v>
      </c>
      <c r="F21" s="85">
        <f t="shared" si="0"/>
        <v>100</v>
      </c>
    </row>
    <row r="22" spans="1:6" s="6" customFormat="1" ht="51" customHeight="1">
      <c r="A22" s="106" t="s">
        <v>101</v>
      </c>
      <c r="B22" s="90" t="s">
        <v>109</v>
      </c>
      <c r="C22" s="91" t="s">
        <v>88</v>
      </c>
      <c r="D22" s="84">
        <v>18146.4</v>
      </c>
      <c r="E22" s="84">
        <v>17169.7</v>
      </c>
      <c r="F22" s="85">
        <f t="shared" si="0"/>
        <v>94.61766521183264</v>
      </c>
    </row>
    <row r="23" spans="1:6" s="6" customFormat="1" ht="51.75" customHeight="1">
      <c r="A23" s="106" t="s">
        <v>101</v>
      </c>
      <c r="B23" s="90" t="s">
        <v>110</v>
      </c>
      <c r="C23" s="91" t="s">
        <v>89</v>
      </c>
      <c r="D23" s="84">
        <v>20833</v>
      </c>
      <c r="E23" s="84">
        <v>20832.8</v>
      </c>
      <c r="F23" s="85">
        <f>(E23/D23)*100</f>
        <v>99.99903998463975</v>
      </c>
    </row>
    <row r="24" spans="1:6" s="6" customFormat="1" ht="75" customHeight="1">
      <c r="A24" s="106" t="s">
        <v>101</v>
      </c>
      <c r="B24" s="90" t="s">
        <v>111</v>
      </c>
      <c r="C24" s="92" t="s">
        <v>94</v>
      </c>
      <c r="D24" s="84">
        <v>2619</v>
      </c>
      <c r="E24" s="84">
        <v>2619</v>
      </c>
      <c r="F24" s="85">
        <f t="shared" si="0"/>
        <v>100</v>
      </c>
    </row>
    <row r="25" spans="1:6" s="6" customFormat="1" ht="65.25" customHeight="1">
      <c r="A25" s="76" t="s">
        <v>101</v>
      </c>
      <c r="B25" s="87" t="s">
        <v>112</v>
      </c>
      <c r="C25" s="93" t="s">
        <v>90</v>
      </c>
      <c r="D25" s="84">
        <v>406.2</v>
      </c>
      <c r="E25" s="84">
        <v>361.4</v>
      </c>
      <c r="F25" s="85">
        <f t="shared" si="0"/>
        <v>88.97095027080256</v>
      </c>
    </row>
    <row r="26" spans="1:6" s="6" customFormat="1" ht="66.75" customHeight="1">
      <c r="A26" s="76" t="s">
        <v>101</v>
      </c>
      <c r="B26" s="87" t="s">
        <v>113</v>
      </c>
      <c r="C26" s="94" t="s">
        <v>99</v>
      </c>
      <c r="D26" s="84">
        <v>0</v>
      </c>
      <c r="E26" s="84">
        <v>-3046.2</v>
      </c>
      <c r="F26" s="85"/>
    </row>
    <row r="27" spans="1:6" s="6" customFormat="1" ht="31.5" customHeight="1">
      <c r="A27" s="107" t="s">
        <v>114</v>
      </c>
      <c r="B27" s="82"/>
      <c r="C27" s="109" t="s">
        <v>131</v>
      </c>
      <c r="D27" s="80">
        <v>2587.2</v>
      </c>
      <c r="E27" s="80">
        <v>2587.2</v>
      </c>
      <c r="F27" s="81">
        <f>(E27/D27)*100</f>
        <v>100</v>
      </c>
    </row>
    <row r="28" spans="1:6" s="6" customFormat="1" ht="91.5" customHeight="1">
      <c r="A28" s="76" t="s">
        <v>114</v>
      </c>
      <c r="B28" s="82" t="s">
        <v>115</v>
      </c>
      <c r="C28" s="95" t="s">
        <v>91</v>
      </c>
      <c r="D28" s="84">
        <v>2587.2</v>
      </c>
      <c r="E28" s="84">
        <v>2587.2</v>
      </c>
      <c r="F28" s="85">
        <f>(E28/D28)*100</f>
        <v>100</v>
      </c>
    </row>
    <row r="29" spans="1:6" s="6" customFormat="1" ht="23.25" customHeight="1">
      <c r="A29" s="110">
        <v>100</v>
      </c>
      <c r="B29" s="111"/>
      <c r="C29" s="112" t="s">
        <v>132</v>
      </c>
      <c r="D29" s="129">
        <f>SUM(D30:D33)</f>
        <v>3009.2</v>
      </c>
      <c r="E29" s="129">
        <f>SUM(E30:E33)</f>
        <v>3623.8</v>
      </c>
      <c r="F29" s="81">
        <f aca="true" t="shared" si="1" ref="F29:F36">(E29/D29)*100</f>
        <v>120.42403296557225</v>
      </c>
    </row>
    <row r="30" spans="1:6" s="6" customFormat="1" ht="78.75" customHeight="1">
      <c r="A30" s="77">
        <v>100</v>
      </c>
      <c r="B30" s="96" t="s">
        <v>116</v>
      </c>
      <c r="C30" s="93" t="s">
        <v>79</v>
      </c>
      <c r="D30" s="97">
        <v>920.2</v>
      </c>
      <c r="E30" s="84">
        <v>1263.3</v>
      </c>
      <c r="F30" s="85">
        <f t="shared" si="1"/>
        <v>137.2853727450554</v>
      </c>
    </row>
    <row r="31" spans="1:6" s="6" customFormat="1" ht="88.5" customHeight="1">
      <c r="A31" s="77">
        <v>100</v>
      </c>
      <c r="B31" s="96" t="s">
        <v>117</v>
      </c>
      <c r="C31" s="98" t="s">
        <v>80</v>
      </c>
      <c r="D31" s="97">
        <v>34.3</v>
      </c>
      <c r="E31" s="84">
        <v>34.2</v>
      </c>
      <c r="F31" s="85">
        <f t="shared" si="1"/>
        <v>99.70845481049564</v>
      </c>
    </row>
    <row r="32" spans="1:6" s="6" customFormat="1" ht="78" customHeight="1">
      <c r="A32" s="77">
        <v>100</v>
      </c>
      <c r="B32" s="96" t="s">
        <v>118</v>
      </c>
      <c r="C32" s="98" t="s">
        <v>78</v>
      </c>
      <c r="D32" s="97">
        <v>2015.6</v>
      </c>
      <c r="E32" s="84">
        <v>2488.8</v>
      </c>
      <c r="F32" s="85">
        <f t="shared" si="1"/>
        <v>123.47688033339949</v>
      </c>
    </row>
    <row r="33" spans="1:6" s="6" customFormat="1" ht="78.75" customHeight="1">
      <c r="A33" s="77">
        <v>100</v>
      </c>
      <c r="B33" s="96" t="s">
        <v>119</v>
      </c>
      <c r="C33" s="98" t="s">
        <v>82</v>
      </c>
      <c r="D33" s="97">
        <v>39.1</v>
      </c>
      <c r="E33" s="84">
        <v>-162.5</v>
      </c>
      <c r="F33" s="85">
        <f>(E33/D33)*100</f>
        <v>-415.6010230179028</v>
      </c>
    </row>
    <row r="34" spans="1:6" s="6" customFormat="1" ht="21" customHeight="1">
      <c r="A34" s="107" t="s">
        <v>120</v>
      </c>
      <c r="B34" s="78"/>
      <c r="C34" s="113" t="s">
        <v>133</v>
      </c>
      <c r="D34" s="80">
        <f>SUM(D35:D43)</f>
        <v>52097.7</v>
      </c>
      <c r="E34" s="80">
        <f>SUM(E35:E43)</f>
        <v>56659.7</v>
      </c>
      <c r="F34" s="81">
        <f t="shared" si="1"/>
        <v>108.75662457267788</v>
      </c>
    </row>
    <row r="35" spans="1:6" s="6" customFormat="1" ht="78" customHeight="1">
      <c r="A35" s="76" t="s">
        <v>120</v>
      </c>
      <c r="B35" s="87" t="s">
        <v>121</v>
      </c>
      <c r="C35" s="86" t="s">
        <v>75</v>
      </c>
      <c r="D35" s="84">
        <v>36709.2</v>
      </c>
      <c r="E35" s="84">
        <v>38300.6</v>
      </c>
      <c r="F35" s="85">
        <f t="shared" si="1"/>
        <v>104.33515304065466</v>
      </c>
    </row>
    <row r="36" spans="1:6" s="6" customFormat="1" ht="119.25" customHeight="1">
      <c r="A36" s="76" t="s">
        <v>120</v>
      </c>
      <c r="B36" s="87" t="s">
        <v>122</v>
      </c>
      <c r="C36" s="86" t="s">
        <v>73</v>
      </c>
      <c r="D36" s="84">
        <v>244</v>
      </c>
      <c r="E36" s="84">
        <v>243.9</v>
      </c>
      <c r="F36" s="85">
        <f t="shared" si="1"/>
        <v>99.95901639344262</v>
      </c>
    </row>
    <row r="37" spans="1:6" s="6" customFormat="1" ht="52.5" customHeight="1">
      <c r="A37" s="76" t="s">
        <v>120</v>
      </c>
      <c r="B37" s="87" t="s">
        <v>123</v>
      </c>
      <c r="C37" s="86" t="s">
        <v>74</v>
      </c>
      <c r="D37" s="84">
        <v>1287</v>
      </c>
      <c r="E37" s="84">
        <v>1287</v>
      </c>
      <c r="F37" s="85">
        <v>100</v>
      </c>
    </row>
    <row r="38" spans="1:6" ht="12.75" customHeight="1" hidden="1">
      <c r="A38" s="107"/>
      <c r="B38" s="78" t="s">
        <v>17</v>
      </c>
      <c r="C38" s="79" t="s">
        <v>1</v>
      </c>
      <c r="D38" s="99">
        <f>D39+D40</f>
        <v>0</v>
      </c>
      <c r="E38" s="80">
        <f>E39+E40</f>
        <v>0</v>
      </c>
      <c r="F38" s="100" t="e">
        <f>(E38/D38)*100</f>
        <v>#DIV/0!</v>
      </c>
    </row>
    <row r="39" spans="1:6" s="22" customFormat="1" ht="25.5" customHeight="1" hidden="1">
      <c r="A39" s="108"/>
      <c r="B39" s="101" t="s">
        <v>40</v>
      </c>
      <c r="C39" s="102" t="s">
        <v>42</v>
      </c>
      <c r="D39" s="103"/>
      <c r="E39" s="104"/>
      <c r="F39" s="100" t="e">
        <f>(E39/D39)*100</f>
        <v>#DIV/0!</v>
      </c>
    </row>
    <row r="40" spans="1:6" s="22" customFormat="1" ht="25.5" customHeight="1" hidden="1">
      <c r="A40" s="108"/>
      <c r="B40" s="101" t="s">
        <v>41</v>
      </c>
      <c r="C40" s="102" t="s">
        <v>43</v>
      </c>
      <c r="D40" s="105"/>
      <c r="E40" s="104"/>
      <c r="F40" s="100" t="e">
        <f>(E40/D40)*100</f>
        <v>#DIV/0!</v>
      </c>
    </row>
    <row r="41" spans="1:6" s="6" customFormat="1" ht="67.5" customHeight="1">
      <c r="A41" s="76" t="s">
        <v>120</v>
      </c>
      <c r="B41" s="87" t="s">
        <v>124</v>
      </c>
      <c r="C41" s="83" t="s">
        <v>92</v>
      </c>
      <c r="D41" s="84">
        <v>2690</v>
      </c>
      <c r="E41" s="84">
        <v>4203</v>
      </c>
      <c r="F41" s="85">
        <f>(E41/D41)*100</f>
        <v>156.2453531598513</v>
      </c>
    </row>
    <row r="42" spans="1:6" s="6" customFormat="1" ht="55.5" customHeight="1">
      <c r="A42" s="76" t="s">
        <v>120</v>
      </c>
      <c r="B42" s="87" t="s">
        <v>125</v>
      </c>
      <c r="C42" s="83" t="s">
        <v>95</v>
      </c>
      <c r="D42" s="84">
        <v>7767.5</v>
      </c>
      <c r="E42" s="84">
        <v>7767.5</v>
      </c>
      <c r="F42" s="85">
        <f>(E42/D42)*100</f>
        <v>100</v>
      </c>
    </row>
    <row r="43" spans="1:6" s="6" customFormat="1" ht="68.25" customHeight="1">
      <c r="A43" s="76" t="s">
        <v>120</v>
      </c>
      <c r="B43" s="87" t="s">
        <v>126</v>
      </c>
      <c r="C43" s="83" t="s">
        <v>96</v>
      </c>
      <c r="D43" s="84">
        <v>3400</v>
      </c>
      <c r="E43" s="84">
        <v>4857.7</v>
      </c>
      <c r="F43" s="85">
        <v>100</v>
      </c>
    </row>
    <row r="44" spans="1:6" s="6" customFormat="1" ht="54.75" customHeight="1" hidden="1">
      <c r="A44" s="72" t="s">
        <v>50</v>
      </c>
      <c r="B44" s="72" t="s">
        <v>50</v>
      </c>
      <c r="C44" s="18" t="s">
        <v>51</v>
      </c>
      <c r="D44" s="12">
        <v>0</v>
      </c>
      <c r="E44" s="27">
        <v>0</v>
      </c>
      <c r="F44" s="8"/>
    </row>
    <row r="45" spans="1:6" ht="54.75" customHeight="1" hidden="1">
      <c r="A45" s="72" t="s">
        <v>53</v>
      </c>
      <c r="B45" s="72" t="s">
        <v>53</v>
      </c>
      <c r="C45" s="18" t="s">
        <v>52</v>
      </c>
      <c r="D45" s="12">
        <v>0</v>
      </c>
      <c r="E45" s="27">
        <v>0</v>
      </c>
      <c r="F45" s="8"/>
    </row>
    <row r="46" spans="1:6" s="6" customFormat="1" ht="16.5" customHeight="1" hidden="1">
      <c r="A46" s="71" t="s">
        <v>18</v>
      </c>
      <c r="B46" s="71" t="s">
        <v>18</v>
      </c>
      <c r="C46" s="17" t="s">
        <v>54</v>
      </c>
      <c r="D46" s="11" t="e">
        <f>D47+D48+#REF!</f>
        <v>#REF!</v>
      </c>
      <c r="E46" s="26" t="e">
        <f>E47+E48+#REF!</f>
        <v>#REF!</v>
      </c>
      <c r="F46" s="7"/>
    </row>
    <row r="47" spans="1:6" s="6" customFormat="1" ht="52.5" customHeight="1" hidden="1">
      <c r="A47" s="72" t="s">
        <v>44</v>
      </c>
      <c r="B47" s="72" t="s">
        <v>44</v>
      </c>
      <c r="C47" s="18" t="s">
        <v>45</v>
      </c>
      <c r="D47" s="12"/>
      <c r="E47" s="27"/>
      <c r="F47" s="8"/>
    </row>
    <row r="48" spans="1:6" s="3" customFormat="1" ht="96.75" customHeight="1" hidden="1">
      <c r="A48" s="72" t="s">
        <v>46</v>
      </c>
      <c r="B48" s="72" t="s">
        <v>46</v>
      </c>
      <c r="C48" s="18" t="s">
        <v>55</v>
      </c>
      <c r="D48" s="12"/>
      <c r="E48" s="27"/>
      <c r="F48" s="8"/>
    </row>
    <row r="49" spans="1:6" ht="14.25" customHeight="1" hidden="1">
      <c r="A49" s="46"/>
      <c r="B49" s="46"/>
      <c r="C49" s="9"/>
      <c r="D49" s="14"/>
      <c r="E49" s="14"/>
      <c r="F49" s="10"/>
    </row>
    <row r="50" spans="1:6" ht="12.75" customHeight="1" hidden="1">
      <c r="A50" s="20"/>
      <c r="B50" s="20"/>
      <c r="C50" s="2" t="s">
        <v>11</v>
      </c>
      <c r="D50" s="11"/>
      <c r="E50" s="11"/>
      <c r="F50" s="7"/>
    </row>
    <row r="51" spans="1:6" s="1" customFormat="1" ht="12.75" hidden="1">
      <c r="A51" s="25" t="s">
        <v>19</v>
      </c>
      <c r="B51" s="25" t="s">
        <v>19</v>
      </c>
      <c r="C51" s="19" t="s">
        <v>69</v>
      </c>
      <c r="D51" s="15">
        <v>265782</v>
      </c>
      <c r="E51" s="15">
        <v>256031</v>
      </c>
      <c r="F51" s="16">
        <f>E51/D51*100</f>
        <v>96.33120376850201</v>
      </c>
    </row>
    <row r="52" spans="1:6" s="1" customFormat="1" ht="12.75" hidden="1">
      <c r="A52" s="25" t="s">
        <v>47</v>
      </c>
      <c r="B52" s="25" t="s">
        <v>47</v>
      </c>
      <c r="C52" s="19" t="s">
        <v>48</v>
      </c>
      <c r="D52" s="15">
        <v>3242</v>
      </c>
      <c r="E52" s="15">
        <v>3199</v>
      </c>
      <c r="F52" s="16">
        <f aca="true" t="shared" si="2" ref="F52:F62">E52/D52*100</f>
        <v>98.673658235657</v>
      </c>
    </row>
    <row r="53" spans="1:6" s="1" customFormat="1" ht="25.5" hidden="1">
      <c r="A53" s="25" t="s">
        <v>20</v>
      </c>
      <c r="B53" s="25" t="s">
        <v>20</v>
      </c>
      <c r="C53" s="55" t="s">
        <v>3</v>
      </c>
      <c r="D53" s="15">
        <v>28631</v>
      </c>
      <c r="E53" s="15">
        <v>27419</v>
      </c>
      <c r="F53" s="16">
        <f t="shared" si="2"/>
        <v>95.76682616744088</v>
      </c>
    </row>
    <row r="54" spans="1:6" s="1" customFormat="1" ht="12.75" hidden="1">
      <c r="A54" s="25" t="s">
        <v>21</v>
      </c>
      <c r="B54" s="25" t="s">
        <v>21</v>
      </c>
      <c r="C54" s="19" t="s">
        <v>4</v>
      </c>
      <c r="D54" s="15">
        <v>127796</v>
      </c>
      <c r="E54" s="15">
        <v>115265</v>
      </c>
      <c r="F54" s="16">
        <f t="shared" si="2"/>
        <v>90.19452878024352</v>
      </c>
    </row>
    <row r="55" spans="1:6" s="1" customFormat="1" ht="12.75" hidden="1">
      <c r="A55" s="25" t="s">
        <v>22</v>
      </c>
      <c r="B55" s="25" t="s">
        <v>22</v>
      </c>
      <c r="C55" s="19" t="s">
        <v>5</v>
      </c>
      <c r="D55" s="15">
        <v>782787</v>
      </c>
      <c r="E55" s="15">
        <v>731940</v>
      </c>
      <c r="F55" s="16">
        <f t="shared" si="2"/>
        <v>93.50436325590486</v>
      </c>
    </row>
    <row r="56" spans="1:6" s="1" customFormat="1" ht="12.75" hidden="1">
      <c r="A56" s="25" t="s">
        <v>23</v>
      </c>
      <c r="B56" s="25" t="s">
        <v>23</v>
      </c>
      <c r="C56" s="19" t="s">
        <v>6</v>
      </c>
      <c r="D56" s="15">
        <v>14200</v>
      </c>
      <c r="E56" s="15">
        <v>13964</v>
      </c>
      <c r="F56" s="16">
        <f t="shared" si="2"/>
        <v>98.33802816901408</v>
      </c>
    </row>
    <row r="57" spans="1:6" s="1" customFormat="1" ht="12.75" hidden="1">
      <c r="A57" s="25" t="s">
        <v>24</v>
      </c>
      <c r="B57" s="25" t="s">
        <v>24</v>
      </c>
      <c r="C57" s="19" t="s">
        <v>7</v>
      </c>
      <c r="D57" s="15">
        <v>1438278</v>
      </c>
      <c r="E57" s="15">
        <v>1401331</v>
      </c>
      <c r="F57" s="16">
        <f t="shared" si="2"/>
        <v>97.43116421164754</v>
      </c>
    </row>
    <row r="58" spans="1:6" s="1" customFormat="1" ht="12.75" hidden="1">
      <c r="A58" s="25" t="s">
        <v>25</v>
      </c>
      <c r="B58" s="25" t="s">
        <v>25</v>
      </c>
      <c r="C58" s="19" t="s">
        <v>28</v>
      </c>
      <c r="D58" s="15">
        <v>137417</v>
      </c>
      <c r="E58" s="15">
        <v>130160</v>
      </c>
      <c r="F58" s="16">
        <f t="shared" si="2"/>
        <v>94.71899401093023</v>
      </c>
    </row>
    <row r="59" spans="1:6" s="1" customFormat="1" ht="12.75" hidden="1">
      <c r="A59" s="25" t="s">
        <v>26</v>
      </c>
      <c r="B59" s="25" t="s">
        <v>26</v>
      </c>
      <c r="C59" s="19" t="s">
        <v>8</v>
      </c>
      <c r="D59" s="15">
        <v>714650</v>
      </c>
      <c r="E59" s="15">
        <v>705481</v>
      </c>
      <c r="F59" s="16">
        <f t="shared" si="2"/>
        <v>98.71699433289022</v>
      </c>
    </row>
    <row r="60" spans="1:6" s="1" customFormat="1" ht="12.75" hidden="1">
      <c r="A60" s="25" t="s">
        <v>27</v>
      </c>
      <c r="B60" s="25" t="s">
        <v>27</v>
      </c>
      <c r="C60" s="19" t="s">
        <v>9</v>
      </c>
      <c r="D60" s="15">
        <v>163725</v>
      </c>
      <c r="E60" s="15">
        <v>149412</v>
      </c>
      <c r="F60" s="16">
        <f t="shared" si="2"/>
        <v>91.25790196976638</v>
      </c>
    </row>
    <row r="61" spans="1:6" s="1" customFormat="1" ht="12.75" hidden="1">
      <c r="A61" s="25" t="s">
        <v>49</v>
      </c>
      <c r="B61" s="25" t="s">
        <v>49</v>
      </c>
      <c r="C61" s="19" t="s">
        <v>10</v>
      </c>
      <c r="D61" s="15">
        <v>33694</v>
      </c>
      <c r="E61" s="15">
        <v>33694</v>
      </c>
      <c r="F61" s="16">
        <f t="shared" si="2"/>
        <v>100</v>
      </c>
    </row>
    <row r="62" spans="1:6" s="63" customFormat="1" ht="12.75" hidden="1">
      <c r="A62" s="59"/>
      <c r="B62" s="59"/>
      <c r="C62" s="60" t="s">
        <v>2</v>
      </c>
      <c r="D62" s="61">
        <f>D51+D52+D53+D54+D55+D56+D57+D58+D59+D60+D61</f>
        <v>3710202</v>
      </c>
      <c r="E62" s="61">
        <f>E51+E52+E53+E54+E55+E56+E57+E58+E59+E60+E61</f>
        <v>3567896</v>
      </c>
      <c r="F62" s="62">
        <f t="shared" si="2"/>
        <v>96.16446759502583</v>
      </c>
    </row>
    <row r="63" spans="1:6" s="64" customFormat="1" ht="12.75" hidden="1">
      <c r="A63" s="47"/>
      <c r="B63" s="47"/>
      <c r="C63" s="48"/>
      <c r="D63" s="49"/>
      <c r="E63" s="50"/>
      <c r="F63" s="51"/>
    </row>
    <row r="64" spans="1:6" s="64" customFormat="1" ht="12.75" hidden="1">
      <c r="A64" s="65"/>
      <c r="B64" s="65"/>
      <c r="C64" s="60" t="s">
        <v>12</v>
      </c>
      <c r="D64" s="66" t="e">
        <f>#REF!-D62</f>
        <v>#REF!</v>
      </c>
      <c r="E64" s="66" t="e">
        <f>#REF!-E62</f>
        <v>#REF!</v>
      </c>
      <c r="F64" s="24"/>
    </row>
    <row r="65" spans="1:6" ht="12.75" hidden="1">
      <c r="A65" s="46"/>
      <c r="B65" s="46"/>
      <c r="C65" s="53"/>
      <c r="D65" s="53"/>
      <c r="E65" s="54"/>
      <c r="F65" s="54"/>
    </row>
    <row r="66" spans="1:6" ht="25.5" hidden="1">
      <c r="A66" s="20"/>
      <c r="B66" s="20"/>
      <c r="C66" s="52" t="s">
        <v>39</v>
      </c>
      <c r="D66" s="23"/>
      <c r="E66" s="4"/>
      <c r="F66" s="4"/>
    </row>
    <row r="67" spans="1:30" s="31" customFormat="1" ht="54" customHeight="1" hidden="1">
      <c r="A67" s="28" t="s">
        <v>29</v>
      </c>
      <c r="B67" s="28" t="s">
        <v>29</v>
      </c>
      <c r="C67" s="29" t="s">
        <v>30</v>
      </c>
      <c r="D67" s="11">
        <f>D68-D71</f>
        <v>123820</v>
      </c>
      <c r="E67" s="11">
        <f>E68-E71</f>
        <v>-100000</v>
      </c>
      <c r="F67" s="26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s="31" customFormat="1" ht="66.75" customHeight="1" hidden="1">
      <c r="A68" s="32" t="s">
        <v>31</v>
      </c>
      <c r="B68" s="32" t="s">
        <v>31</v>
      </c>
      <c r="C68" s="33" t="s">
        <v>32</v>
      </c>
      <c r="D68" s="11">
        <f>D69+D70</f>
        <v>949009</v>
      </c>
      <c r="E68" s="11">
        <f>E69+E70</f>
        <v>628793</v>
      </c>
      <c r="F68" s="26">
        <f aca="true" t="shared" si="3" ref="F68:F75">E68/D68*100</f>
        <v>66.25785424585014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s="36" customFormat="1" ht="41.25" customHeight="1" hidden="1">
      <c r="A69" s="34" t="s">
        <v>56</v>
      </c>
      <c r="B69" s="34" t="s">
        <v>56</v>
      </c>
      <c r="C69" s="56" t="s">
        <v>57</v>
      </c>
      <c r="D69" s="13">
        <v>712000</v>
      </c>
      <c r="E69" s="13">
        <v>628793</v>
      </c>
      <c r="F69" s="27">
        <f t="shared" si="3"/>
        <v>88.31362359550562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1:30" s="36" customFormat="1" ht="27.75" customHeight="1" hidden="1">
      <c r="A70" s="34" t="s">
        <v>58</v>
      </c>
      <c r="B70" s="34" t="s">
        <v>58</v>
      </c>
      <c r="C70" s="56" t="s">
        <v>59</v>
      </c>
      <c r="D70" s="13">
        <v>237009</v>
      </c>
      <c r="E70" s="13"/>
      <c r="F70" s="27">
        <f t="shared" si="3"/>
        <v>0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1:30" s="31" customFormat="1" ht="68.25" customHeight="1" hidden="1">
      <c r="A71" s="32" t="s">
        <v>33</v>
      </c>
      <c r="B71" s="32" t="s">
        <v>33</v>
      </c>
      <c r="C71" s="33" t="s">
        <v>34</v>
      </c>
      <c r="D71" s="11">
        <f>D72+D73</f>
        <v>825189</v>
      </c>
      <c r="E71" s="11">
        <f>E72+E73</f>
        <v>728793</v>
      </c>
      <c r="F71" s="26">
        <f t="shared" si="3"/>
        <v>88.3183125320381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s="36" customFormat="1" ht="42" customHeight="1" hidden="1">
      <c r="A72" s="34" t="s">
        <v>60</v>
      </c>
      <c r="B72" s="34" t="s">
        <v>60</v>
      </c>
      <c r="C72" s="56" t="s">
        <v>61</v>
      </c>
      <c r="D72" s="13">
        <v>712000</v>
      </c>
      <c r="E72" s="13">
        <v>628793</v>
      </c>
      <c r="F72" s="27">
        <f t="shared" si="3"/>
        <v>88.31362359550562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1:30" s="36" customFormat="1" ht="29.25" customHeight="1" hidden="1">
      <c r="A73" s="34" t="s">
        <v>62</v>
      </c>
      <c r="B73" s="34" t="s">
        <v>62</v>
      </c>
      <c r="C73" s="56" t="s">
        <v>59</v>
      </c>
      <c r="D73" s="13">
        <v>113189</v>
      </c>
      <c r="E73" s="13">
        <v>100000</v>
      </c>
      <c r="F73" s="27">
        <f t="shared" si="3"/>
        <v>88.34780764915318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:30" s="36" customFormat="1" ht="41.25" customHeight="1" hidden="1">
      <c r="A74" s="34"/>
      <c r="B74" s="34"/>
      <c r="C74" s="56" t="s">
        <v>70</v>
      </c>
      <c r="D74" s="13"/>
      <c r="E74" s="13">
        <v>235</v>
      </c>
      <c r="F74" s="2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:30" s="41" customFormat="1" ht="25.5" hidden="1">
      <c r="A75" s="37" t="s">
        <v>63</v>
      </c>
      <c r="B75" s="37" t="s">
        <v>63</v>
      </c>
      <c r="C75" s="57" t="s">
        <v>35</v>
      </c>
      <c r="D75" s="39">
        <v>54839</v>
      </c>
      <c r="E75" s="39">
        <v>146398</v>
      </c>
      <c r="F75" s="26">
        <f t="shared" si="3"/>
        <v>266.95964550775903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41" customFormat="1" ht="25.5" hidden="1">
      <c r="A76" s="37" t="s">
        <v>36</v>
      </c>
      <c r="B76" s="37" t="s">
        <v>36</v>
      </c>
      <c r="C76" s="38" t="s">
        <v>64</v>
      </c>
      <c r="D76" s="39" t="e">
        <f>D78-D77</f>
        <v>#REF!</v>
      </c>
      <c r="E76" s="39" t="e">
        <f>E78-E77</f>
        <v>#REF!</v>
      </c>
      <c r="F76" s="26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44" customFormat="1" ht="30" customHeight="1" hidden="1">
      <c r="A77" s="42" t="s">
        <v>65</v>
      </c>
      <c r="B77" s="42" t="s">
        <v>65</v>
      </c>
      <c r="C77" s="58" t="s">
        <v>66</v>
      </c>
      <c r="D77" s="12" t="e">
        <f>#REF!+D68+D75</f>
        <v>#REF!</v>
      </c>
      <c r="E77" s="12" t="e">
        <f>#REF!+E68+E75+E74</f>
        <v>#REF!</v>
      </c>
      <c r="F77" s="26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0" s="36" customFormat="1" ht="28.5" customHeight="1" hidden="1">
      <c r="A78" s="34" t="s">
        <v>67</v>
      </c>
      <c r="B78" s="34" t="s">
        <v>67</v>
      </c>
      <c r="C78" s="56" t="s">
        <v>68</v>
      </c>
      <c r="D78" s="13">
        <f>D62+D72+D73</f>
        <v>4535391</v>
      </c>
      <c r="E78" s="13">
        <f>E62+E72+E73</f>
        <v>4296689</v>
      </c>
      <c r="F78" s="26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1:30" s="70" customFormat="1" ht="25.5" hidden="1">
      <c r="A79" s="67" t="s">
        <v>37</v>
      </c>
      <c r="B79" s="67" t="s">
        <v>37</v>
      </c>
      <c r="C79" s="24" t="s">
        <v>38</v>
      </c>
      <c r="D79" s="39" t="e">
        <f>D67+D75+D76</f>
        <v>#REF!</v>
      </c>
      <c r="E79" s="39" t="e">
        <f>E67+E75+E76+E74</f>
        <v>#REF!</v>
      </c>
      <c r="F79" s="68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</row>
    <row r="80" spans="1:2" ht="12.75">
      <c r="A80" s="21"/>
      <c r="B80" s="21"/>
    </row>
    <row r="81" spans="1:5" ht="12.75">
      <c r="A81" s="21"/>
      <c r="B81" s="21"/>
      <c r="E81" s="45"/>
    </row>
    <row r="82" spans="1:2" ht="12.75">
      <c r="A82" s="21"/>
      <c r="B82" s="21"/>
    </row>
    <row r="83" spans="1:2" ht="12.75">
      <c r="A83" s="21"/>
      <c r="B83" s="21"/>
    </row>
    <row r="84" spans="1:2" ht="12.75">
      <c r="A84" s="21"/>
      <c r="B84" s="21"/>
    </row>
    <row r="85" spans="1:2" ht="12.75">
      <c r="A85" s="21"/>
      <c r="B85" s="21"/>
    </row>
    <row r="86" spans="1:2" ht="12.75">
      <c r="A86" s="21"/>
      <c r="B86" s="21"/>
    </row>
    <row r="87" spans="1:2" ht="12.75">
      <c r="A87" s="21"/>
      <c r="B87" s="21"/>
    </row>
    <row r="88" spans="1:2" ht="12.75">
      <c r="A88" s="21"/>
      <c r="B88" s="21"/>
    </row>
    <row r="89" spans="1:2" ht="12.75">
      <c r="A89" s="21"/>
      <c r="B89" s="21"/>
    </row>
    <row r="90" spans="1:2" ht="12.75">
      <c r="A90" s="21"/>
      <c r="B90" s="21"/>
    </row>
    <row r="91" spans="1:2" ht="12.75">
      <c r="A91" s="21"/>
      <c r="B91" s="21"/>
    </row>
    <row r="92" spans="1:2" ht="12.75">
      <c r="A92" s="21"/>
      <c r="B92" s="21"/>
    </row>
    <row r="93" spans="1:2" ht="12.75">
      <c r="A93" s="21"/>
      <c r="B93" s="21"/>
    </row>
    <row r="94" spans="1:2" ht="12.75">
      <c r="A94" s="21"/>
      <c r="B94" s="21"/>
    </row>
    <row r="95" spans="1:2" ht="12.75">
      <c r="A95" s="21"/>
      <c r="B95" s="21"/>
    </row>
  </sheetData>
  <sheetProtection/>
  <mergeCells count="11">
    <mergeCell ref="E3:F3"/>
    <mergeCell ref="B6:F6"/>
    <mergeCell ref="B7:F7"/>
    <mergeCell ref="A10:B10"/>
    <mergeCell ref="A11:A12"/>
    <mergeCell ref="B11:B12"/>
    <mergeCell ref="C10:C12"/>
    <mergeCell ref="D10:D12"/>
    <mergeCell ref="E10:E12"/>
    <mergeCell ref="F10:F12"/>
    <mergeCell ref="B8:F8"/>
  </mergeCells>
  <printOptions/>
  <pageMargins left="0.6692913385826772" right="0.31496062992125984" top="0.4724409448818898" bottom="0.35433070866141736" header="0.31496062992125984" footer="0.31496062992125984"/>
  <pageSetup fitToHeight="3" horizontalDpi="600" verticalDpi="600" orientation="portrait" paperSize="9" scale="73" r:id="rId1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2016-04-20T13:41:30Z</cp:lastPrinted>
  <dcterms:created xsi:type="dcterms:W3CDTF">1996-10-08T23:32:33Z</dcterms:created>
  <dcterms:modified xsi:type="dcterms:W3CDTF">2016-04-21T09:02:16Z</dcterms:modified>
  <cp:category/>
  <cp:version/>
  <cp:contentType/>
  <cp:contentStatus/>
</cp:coreProperties>
</file>